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showInkAnnotation="0" autoCompressPictures="0"/>
  <mc:AlternateContent xmlns:mc="http://schemas.openxmlformats.org/markup-compatibility/2006">
    <mc:Choice Requires="x15">
      <x15ac:absPath xmlns:x15ac="http://schemas.microsoft.com/office/spreadsheetml/2010/11/ac" url="/Users/martinebooker/Desktop/CIE/AMAP copie/2024/Contrats/"/>
    </mc:Choice>
  </mc:AlternateContent>
  <xr:revisionPtr revIDLastSave="0" documentId="13_ncr:1_{2EB93DE4-36E6-D94B-8ECB-08E0F7FC8578}" xr6:coauthVersionLast="47" xr6:coauthVersionMax="47" xr10:uidLastSave="{00000000-0000-0000-0000-000000000000}"/>
  <bookViews>
    <workbookView xWindow="0" yWindow="500" windowWidth="28800" windowHeight="16080" tabRatio="500" xr2:uid="{00000000-000D-0000-FFFF-FFFF00000000}"/>
  </bookViews>
  <sheets>
    <sheet name="Contrat 2024" sheetId="4" r:id="rId1"/>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6" i="4" l="1"/>
  <c r="E41" i="4"/>
  <c r="G41" i="4"/>
  <c r="H41" i="4"/>
  <c r="E38" i="4"/>
  <c r="G38" i="4"/>
  <c r="H38" i="4"/>
  <c r="G37" i="4"/>
  <c r="E37" i="4"/>
  <c r="H37" i="4"/>
  <c r="G39" i="4"/>
  <c r="G40" i="4"/>
  <c r="G42" i="4"/>
  <c r="G43" i="4"/>
  <c r="G36" i="4"/>
  <c r="E36" i="4"/>
  <c r="H36" i="4"/>
  <c r="E43" i="4"/>
  <c r="E42" i="4"/>
  <c r="E40" i="4"/>
  <c r="E39" i="4"/>
  <c r="H39" i="4"/>
  <c r="H40" i="4"/>
  <c r="H42" i="4"/>
  <c r="H43" i="4"/>
  <c r="E15" i="4"/>
  <c r="G15" i="4"/>
  <c r="H15" i="4"/>
  <c r="E16" i="4"/>
  <c r="G16" i="4"/>
  <c r="H16" i="4"/>
  <c r="E17" i="4"/>
  <c r="G17" i="4"/>
  <c r="H17" i="4"/>
  <c r="E18" i="4"/>
  <c r="G18" i="4"/>
  <c r="H18" i="4"/>
  <c r="E19" i="4"/>
  <c r="G19" i="4"/>
  <c r="H19" i="4"/>
  <c r="E20" i="4"/>
  <c r="G20" i="4"/>
  <c r="H20" i="4"/>
  <c r="E21" i="4"/>
  <c r="G21" i="4"/>
  <c r="H21" i="4"/>
  <c r="E22" i="4"/>
  <c r="G22" i="4"/>
  <c r="H22" i="4"/>
  <c r="E23" i="4"/>
  <c r="G23" i="4"/>
  <c r="H23" i="4"/>
  <c r="E24" i="4"/>
  <c r="G24" i="4"/>
  <c r="H24" i="4"/>
  <c r="E25" i="4"/>
  <c r="G25" i="4"/>
  <c r="H25" i="4"/>
  <c r="G26" i="4"/>
  <c r="H26" i="4"/>
  <c r="E27" i="4"/>
  <c r="G27" i="4"/>
  <c r="H27" i="4"/>
  <c r="E28" i="4"/>
  <c r="G28" i="4"/>
  <c r="H28" i="4"/>
  <c r="E29" i="4"/>
  <c r="G29" i="4"/>
  <c r="H29" i="4"/>
  <c r="E30" i="4"/>
  <c r="G30" i="4"/>
  <c r="H30" i="4"/>
  <c r="E31" i="4"/>
  <c r="G31" i="4"/>
  <c r="H31" i="4"/>
  <c r="E32" i="4"/>
  <c r="G32" i="4"/>
  <c r="H32" i="4"/>
  <c r="E33" i="4"/>
  <c r="G33" i="4"/>
  <c r="H33" i="4"/>
  <c r="E34" i="4"/>
  <c r="G34" i="4"/>
  <c r="H34" i="4"/>
  <c r="E35" i="4"/>
  <c r="G35" i="4"/>
  <c r="H35" i="4"/>
  <c r="H44" i="4"/>
  <c r="D47" i="4"/>
  <c r="B49" i="4"/>
  <c r="D49" i="4"/>
  <c r="B48" i="4"/>
  <c r="D48" i="4"/>
  <c r="B47" i="4"/>
</calcChain>
</file>

<file path=xl/sharedStrings.xml><?xml version="1.0" encoding="utf-8"?>
<sst xmlns="http://schemas.openxmlformats.org/spreadsheetml/2006/main" count="95" uniqueCount="83">
  <si>
    <t>SARL LA FROMENTELLERIE</t>
  </si>
  <si>
    <t>Entre</t>
  </si>
  <si>
    <t>Ferme de Beaulieu - 77970 Pécy</t>
  </si>
  <si>
    <t>1. Engagements de l'adhérent(e) :</t>
  </si>
  <si>
    <t xml:space="preserve">Produits </t>
  </si>
  <si>
    <t>Lait entier pasteurisé</t>
  </si>
  <si>
    <t xml:space="preserve">Prix </t>
  </si>
  <si>
    <t>Conditionnement</t>
  </si>
  <si>
    <t>Yaourt nature étuvé</t>
  </si>
  <si>
    <t>Yaourt aromatisé (étuvé)</t>
  </si>
  <si>
    <t>Yaourt brassé bi-couche (avec "confiture")</t>
  </si>
  <si>
    <t>Fromage blanc lissé au lait entier pasteurisé</t>
  </si>
  <si>
    <t>Fromage frais en faisselle au lait entier pasteurisé</t>
  </si>
  <si>
    <t>Nom et signature de l'adhérent(e) :</t>
  </si>
  <si>
    <t xml:space="preserve">TOTAL </t>
  </si>
  <si>
    <t xml:space="preserve">   / 3</t>
  </si>
  <si>
    <t xml:space="preserve">   / 2</t>
  </si>
  <si>
    <t>Pot de 125g / indiquez le nombre de pot par distribution</t>
  </si>
  <si>
    <t>Bouteille 1L / indiquez la quantité par distribution</t>
  </si>
  <si>
    <t>Pot de 500g / indiquez le nombre de pot par distribution</t>
  </si>
  <si>
    <t>Petit Beaulieu</t>
  </si>
  <si>
    <r>
      <t xml:space="preserve">6. Modalités de paiement : Chèques à l'ordre de </t>
    </r>
    <r>
      <rPr>
        <b/>
        <u/>
        <sz val="16"/>
        <color theme="1"/>
        <rFont val="Calibri"/>
        <family val="2"/>
        <scheme val="minor"/>
      </rPr>
      <t xml:space="preserve">"La Fromentellerie" </t>
    </r>
  </si>
  <si>
    <t>Pré-financer la production, gérer ses retards et absences (vacances…), reconnaître les aléas possibles de la production et en tant que consommateur accepter les risques liés à ces aléas.</t>
  </si>
  <si>
    <t>Pot de 250 g</t>
  </si>
  <si>
    <t>Environ 250 g</t>
  </si>
  <si>
    <t>Tomme à la coupe</t>
  </si>
  <si>
    <t xml:space="preserve">à la piéce </t>
  </si>
  <si>
    <t>par deux</t>
  </si>
  <si>
    <t>Bouchons apéritif format</t>
  </si>
  <si>
    <t>+ ou - 15 pièces</t>
  </si>
  <si>
    <t>Crème crue</t>
  </si>
  <si>
    <t xml:space="preserve">Tomme à la coupe ou tommette </t>
  </si>
  <si>
    <t>Environ 550 g</t>
  </si>
  <si>
    <t>SEMAINE A</t>
  </si>
  <si>
    <t>SEMAINE B</t>
  </si>
  <si>
    <t>Engagement du producteur partenaire :</t>
  </si>
  <si>
    <t>Fait à                                                      le</t>
  </si>
  <si>
    <t>Nom et signature du producteur</t>
  </si>
  <si>
    <t>par distribution</t>
  </si>
  <si>
    <t xml:space="preserve">par distribution </t>
  </si>
  <si>
    <t>Nom adhérent</t>
  </si>
  <si>
    <t>Adresse</t>
  </si>
  <si>
    <t>Téléphone</t>
  </si>
  <si>
    <t>Courriel</t>
  </si>
  <si>
    <t>En cas de situation exceptionnelle, les conditions d'application de ce contrat pourront être revues lors d'une
 réunion spécifique à cette situation réunissant les membres du Bureau, le Référent et le producteur partenaire-</t>
  </si>
  <si>
    <t>N° tel  06 87 17 64 07</t>
  </si>
  <si>
    <t>lafromentellerie@gmail.com</t>
  </si>
  <si>
    <t>Dit adhérent(e) de l'AMAP les PANIERS DE PONTOCH'. Les signataires du présent contrat s'engagent à respecter les principes et engagements définis dans la Charte des AMAP (disponible auprès de l'association ou sur le site du réseau AMAP Ile de France : http://amap-idf.org/), à savoir :</t>
  </si>
  <si>
    <t>Fromage à tartiner ail et fines herbes</t>
  </si>
  <si>
    <t>250 g</t>
  </si>
  <si>
    <t>Fromage à tartiner saveur du jardin (épices, 
aromates, tomates et poivrons)</t>
  </si>
  <si>
    <t>Pot de 250g / indiquez le nombre de pot/distrib.</t>
  </si>
  <si>
    <t xml:space="preserve">Courriel : </t>
  </si>
  <si>
    <t>Carré d'Hass</t>
  </si>
  <si>
    <t>Environ 300 g</t>
  </si>
  <si>
    <t>Fromage blanc brassé
 avec préparation de fruits</t>
  </si>
  <si>
    <t>Lait cru</t>
  </si>
  <si>
    <t xml:space="preserve">Bouteille 1L </t>
  </si>
  <si>
    <t>Mini Beaulieu à dorer</t>
  </si>
  <si>
    <t xml:space="preserve">Tomme Rapé </t>
  </si>
  <si>
    <t>Environ 150 g</t>
  </si>
  <si>
    <t>Fromage Blanc fruits</t>
  </si>
  <si>
    <t>Pot 500 g</t>
  </si>
  <si>
    <t>CONTRAT D'ENGAGEMENT AMAP "PRODUITS LAITIERS LA FROMENTELLERIE  - 13 avril 2024 au 28 septembre 2024</t>
  </si>
  <si>
    <t>Livrer aux dates indiquées des produits laitiers certifiés BIO, de qualité frais, issus de sa production, informer les adhérents sur ses savoirs faire, pratiques, contraintes économiques, écologiques et sociales, être transparent sur la gestion de son exploitation et acceuillir les adhérents sur son exploitation si l'occasion se présente -
Semaine A :   13 avril 2024 -11 mai 2024 - 8 juin 2024 - 6 juillet 2024 - 3 août 2024 - 31 août  2024 - 28 septembre 2024
Semaine B : 27 avril 2024 -25 mai 2024 - 22  juin 2024 - 20 juillet2024 - 17 août 2024 - 14 septembre 2024</t>
  </si>
  <si>
    <t>4. Prix et composition des paniers pour 2024  (livraisons personnalisées en sélectionnant les produits dans le tableau ci-dessous)</t>
  </si>
  <si>
    <t>7 distributions</t>
  </si>
  <si>
    <t xml:space="preserve"> 6 distributions</t>
  </si>
  <si>
    <r>
      <t xml:space="preserve">  </t>
    </r>
    <r>
      <rPr>
        <b/>
        <sz val="20"/>
        <color indexed="8"/>
        <rFont val="Calibri"/>
        <family val="2"/>
      </rPr>
      <t xml:space="preserve">o </t>
    </r>
    <r>
      <rPr>
        <sz val="12"/>
        <color theme="1"/>
        <rFont val="Calibri"/>
        <family val="2"/>
        <scheme val="minor"/>
      </rPr>
      <t xml:space="preserve"> Paiement en 1 fois du montant total de la saison avril</t>
    </r>
  </si>
  <si>
    <r>
      <rPr>
        <b/>
        <sz val="20"/>
        <color indexed="8"/>
        <rFont val="Calibri"/>
        <family val="2"/>
      </rPr>
      <t xml:space="preserve"> o </t>
    </r>
    <r>
      <rPr>
        <sz val="12"/>
        <color theme="1"/>
        <rFont val="Calibri"/>
        <family val="2"/>
        <scheme val="minor"/>
      </rPr>
      <t xml:space="preserve"> Paiement en 2 fois du montant total de la saison (avril - juin)</t>
    </r>
  </si>
  <si>
    <r>
      <rPr>
        <b/>
        <sz val="20"/>
        <color indexed="8"/>
        <rFont val="Calibri"/>
        <family val="2"/>
      </rPr>
      <t xml:space="preserve"> o</t>
    </r>
    <r>
      <rPr>
        <b/>
        <sz val="16"/>
        <color indexed="8"/>
        <rFont val="Calibri"/>
        <family val="2"/>
      </rPr>
      <t xml:space="preserve"> </t>
    </r>
    <r>
      <rPr>
        <sz val="12"/>
        <color theme="1"/>
        <rFont val="Calibri"/>
        <family val="2"/>
        <scheme val="minor"/>
      </rPr>
      <t xml:space="preserve"> Paiement en 3 fois du montant total de la saison (avril - juin - août)</t>
    </r>
  </si>
  <si>
    <t>Lait ferrmenté 1 L (lait entier)</t>
  </si>
  <si>
    <t xml:space="preserve">Lait écrémé 1 L </t>
  </si>
  <si>
    <t>1 L</t>
  </si>
  <si>
    <t xml:space="preserve">Yaourt nature 1/2 écrémé étuvé </t>
  </si>
  <si>
    <t>125 g</t>
  </si>
  <si>
    <t>Yaourt  liquide arôme naturel lait 1/2 écrémé</t>
  </si>
  <si>
    <t>250 ml</t>
  </si>
  <si>
    <t>500 g</t>
  </si>
  <si>
    <t>Yaourt nature brassé lait entier</t>
  </si>
  <si>
    <t xml:space="preserve">Yaourt liquide ârome naturel lait 1/2 écrémé 
Framboise  </t>
  </si>
  <si>
    <t>Yaourt liquide ârome naturel lait 1/2 écrémé 
Citron</t>
  </si>
  <si>
    <t xml:space="preserve">Yaourt brassé aux fruits lait entier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</si>
</sst>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_);[Red]\(#,##0.00\ &quot;€&quot;\)"/>
    <numFmt numFmtId="164" formatCode="#,##0.00\ &quot;€&quot;;[Red]#,##0.00\ &quot;€&quot;"/>
  </numFmts>
  <fonts count="15" x14ac:knownFonts="1">
    <font>
      <sz val="12"/>
      <color theme="1"/>
      <name val="Calibri"/>
      <family val="2"/>
      <scheme val="minor"/>
    </font>
    <font>
      <b/>
      <sz val="16"/>
      <color indexed="8"/>
      <name val="Calibri"/>
      <family val="2"/>
    </font>
    <font>
      <b/>
      <sz val="20"/>
      <color indexed="8"/>
      <name val="Calibri"/>
      <family val="2"/>
    </font>
    <font>
      <b/>
      <sz val="12"/>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u/>
      <sz val="16"/>
      <color theme="1"/>
      <name val="Calibri"/>
      <family val="2"/>
      <scheme val="minor"/>
    </font>
    <font>
      <sz val="12"/>
      <name val="Calibri"/>
      <family val="2"/>
      <scheme val="minor"/>
    </font>
    <font>
      <b/>
      <sz val="20"/>
      <color rgb="FFFF0000"/>
      <name val="Calibri"/>
      <family val="2"/>
      <scheme val="minor"/>
    </font>
    <font>
      <sz val="16"/>
      <color theme="1"/>
      <name val="Calibri"/>
      <family val="2"/>
      <scheme val="minor"/>
    </font>
    <font>
      <u/>
      <sz val="12"/>
      <color theme="10"/>
      <name val="Calibri"/>
      <family val="2"/>
      <scheme val="minor"/>
    </font>
    <font>
      <sz val="9"/>
      <color theme="1"/>
      <name val="Calibri"/>
      <family val="2"/>
      <scheme val="minor"/>
    </font>
    <font>
      <sz val="11"/>
      <color theme="1"/>
      <name val="Calibri"/>
      <family val="2"/>
      <scheme val="minor"/>
    </font>
  </fonts>
  <fills count="2">
    <fill>
      <patternFill patternType="none"/>
    </fill>
    <fill>
      <patternFill patternType="gray125"/>
    </fill>
  </fills>
  <borders count="14">
    <border>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2">
    <xf numFmtId="0" fontId="0" fillId="0" borderId="0"/>
    <xf numFmtId="0" fontId="12" fillId="0" borderId="0" applyNumberFormat="0" applyFill="0" applyBorder="0" applyAlignment="0" applyProtection="0"/>
  </cellStyleXfs>
  <cellXfs count="86">
    <xf numFmtId="0" fontId="0" fillId="0" borderId="0" xfId="0"/>
    <xf numFmtId="0" fontId="3" fillId="0" borderId="0" xfId="0" applyFont="1"/>
    <xf numFmtId="0" fontId="3" fillId="0" borderId="0" xfId="0" applyFont="1" applyAlignment="1">
      <alignment horizontal="center"/>
    </xf>
    <xf numFmtId="0" fontId="0" fillId="0" borderId="1" xfId="0" applyBorder="1"/>
    <xf numFmtId="0" fontId="0" fillId="0" borderId="5" xfId="0" applyBorder="1"/>
    <xf numFmtId="0" fontId="0" fillId="0" borderId="6" xfId="0" applyBorder="1"/>
    <xf numFmtId="0" fontId="0" fillId="0" borderId="2" xfId="0" applyBorder="1"/>
    <xf numFmtId="0" fontId="0" fillId="0" borderId="4" xfId="0" applyBorder="1"/>
    <xf numFmtId="0" fontId="0" fillId="0" borderId="7" xfId="0" applyBorder="1"/>
    <xf numFmtId="0" fontId="3" fillId="0" borderId="8" xfId="0" applyFont="1" applyBorder="1"/>
    <xf numFmtId="0" fontId="3" fillId="0" borderId="3" xfId="0" applyFont="1" applyBorder="1"/>
    <xf numFmtId="0" fontId="3" fillId="0" borderId="1" xfId="0" applyFont="1" applyBorder="1"/>
    <xf numFmtId="0" fontId="3" fillId="0" borderId="2" xfId="0" applyFont="1" applyBorder="1"/>
    <xf numFmtId="0" fontId="3" fillId="0" borderId="10" xfId="0" applyFont="1" applyBorder="1"/>
    <xf numFmtId="0" fontId="0" fillId="0" borderId="9" xfId="0" applyBorder="1" applyAlignment="1">
      <alignment vertical="center" wrapText="1"/>
    </xf>
    <xf numFmtId="0" fontId="0" fillId="0" borderId="11" xfId="0" applyBorder="1" applyAlignment="1">
      <alignment vertical="top" wrapText="1"/>
    </xf>
    <xf numFmtId="0" fontId="3" fillId="0" borderId="11" xfId="0" applyFont="1" applyBorder="1" applyAlignment="1">
      <alignment horizontal="center" vertical="center"/>
    </xf>
    <xf numFmtId="164" fontId="0" fillId="0" borderId="10" xfId="0" applyNumberFormat="1" applyBorder="1" applyAlignment="1">
      <alignment vertical="center" wrapText="1"/>
    </xf>
    <xf numFmtId="0" fontId="0" fillId="0" borderId="11" xfId="0" applyBorder="1" applyAlignment="1">
      <alignment vertical="center" wrapText="1"/>
    </xf>
    <xf numFmtId="0" fontId="3" fillId="0" borderId="6" xfId="0" applyFont="1" applyBorder="1"/>
    <xf numFmtId="0" fontId="0" fillId="0" borderId="11" xfId="0" applyBorder="1" applyAlignment="1">
      <alignment vertical="center"/>
    </xf>
    <xf numFmtId="0" fontId="0" fillId="0" borderId="11" xfId="0" applyBorder="1" applyAlignment="1">
      <alignment horizontal="left" vertical="center"/>
    </xf>
    <xf numFmtId="8" fontId="0" fillId="0" borderId="11" xfId="0" applyNumberFormat="1" applyBorder="1" applyAlignment="1">
      <alignment vertical="center"/>
    </xf>
    <xf numFmtId="0" fontId="7" fillId="0" borderId="0" xfId="0" applyFont="1" applyAlignment="1">
      <alignment vertical="center"/>
    </xf>
    <xf numFmtId="0" fontId="7" fillId="0" borderId="6" xfId="0" applyFont="1" applyBorder="1" applyAlignment="1">
      <alignment vertical="center"/>
    </xf>
    <xf numFmtId="0" fontId="9" fillId="0" borderId="11" xfId="0" applyFont="1" applyBorder="1" applyAlignment="1">
      <alignment vertical="center" wrapText="1"/>
    </xf>
    <xf numFmtId="0" fontId="10" fillId="0" borderId="0" xfId="0" applyFont="1"/>
    <xf numFmtId="0" fontId="11" fillId="0" borderId="11" xfId="0" applyFont="1" applyBorder="1" applyAlignment="1">
      <alignment horizontal="center" vertical="center"/>
    </xf>
    <xf numFmtId="164" fontId="11" fillId="0" borderId="11" xfId="0" applyNumberFormat="1" applyFont="1" applyBorder="1" applyAlignment="1">
      <alignment horizontal="center" vertical="center"/>
    </xf>
    <xf numFmtId="0" fontId="7" fillId="0" borderId="1" xfId="0" applyFont="1" applyBorder="1" applyAlignment="1">
      <alignment horizontal="center"/>
    </xf>
    <xf numFmtId="0" fontId="0" fillId="0" borderId="8" xfId="0" applyBorder="1"/>
    <xf numFmtId="0" fontId="0" fillId="0" borderId="3" xfId="0" applyBorder="1"/>
    <xf numFmtId="164" fontId="0" fillId="0" borderId="9" xfId="0" applyNumberFormat="1" applyBorder="1" applyAlignment="1">
      <alignment vertical="top" wrapText="1"/>
    </xf>
    <xf numFmtId="164" fontId="0" fillId="0" borderId="9" xfId="0" applyNumberFormat="1" applyBorder="1" applyAlignment="1">
      <alignment vertical="center" wrapText="1"/>
    </xf>
    <xf numFmtId="164" fontId="0" fillId="0" borderId="3" xfId="0" applyNumberFormat="1" applyBorder="1" applyAlignment="1">
      <alignment vertical="top" wrapText="1"/>
    </xf>
    <xf numFmtId="164" fontId="0" fillId="0" borderId="3" xfId="0" applyNumberFormat="1" applyBorder="1" applyAlignment="1">
      <alignment vertical="center" wrapText="1"/>
    </xf>
    <xf numFmtId="164" fontId="0" fillId="0" borderId="5" xfId="0" applyNumberFormat="1" applyBorder="1" applyAlignment="1">
      <alignment vertical="center" wrapText="1"/>
    </xf>
    <xf numFmtId="0" fontId="3" fillId="0" borderId="4" xfId="0" applyFont="1" applyBorder="1"/>
    <xf numFmtId="0" fontId="12" fillId="0" borderId="0" xfId="1" applyBorder="1"/>
    <xf numFmtId="0" fontId="9" fillId="0" borderId="3" xfId="0" applyFont="1" applyBorder="1" applyAlignment="1">
      <alignment vertical="center" wrapText="1"/>
    </xf>
    <xf numFmtId="0" fontId="4" fillId="0" borderId="0" xfId="0" applyFont="1" applyAlignment="1">
      <alignment horizontal="center" vertical="center" wrapText="1"/>
    </xf>
    <xf numFmtId="8" fontId="0" fillId="0" borderId="0" xfId="0" applyNumberFormat="1" applyAlignment="1">
      <alignment vertical="center"/>
    </xf>
    <xf numFmtId="38" fontId="11" fillId="0" borderId="0" xfId="0" applyNumberFormat="1" applyFont="1" applyAlignment="1">
      <alignment horizontal="center" vertical="center"/>
    </xf>
    <xf numFmtId="0" fontId="11" fillId="0" borderId="0" xfId="0" applyFont="1" applyAlignment="1">
      <alignment horizontal="center" vertical="center"/>
    </xf>
    <xf numFmtId="164" fontId="11" fillId="0" borderId="0" xfId="0" applyNumberFormat="1" applyFont="1" applyAlignment="1">
      <alignment horizontal="center" vertical="center"/>
    </xf>
    <xf numFmtId="0" fontId="9" fillId="0" borderId="0" xfId="0" applyFont="1" applyAlignment="1">
      <alignment vertical="center" wrapText="1"/>
    </xf>
    <xf numFmtId="0" fontId="13" fillId="0" borderId="11" xfId="0" applyFont="1" applyBorder="1" applyAlignment="1">
      <alignment horizontal="center" wrapText="1"/>
    </xf>
    <xf numFmtId="0" fontId="13" fillId="0" borderId="11" xfId="0" applyFont="1" applyBorder="1" applyAlignment="1">
      <alignment horizontal="center" vertical="center" wrapText="1"/>
    </xf>
    <xf numFmtId="49" fontId="13" fillId="0" borderId="11" xfId="0" applyNumberFormat="1" applyFont="1" applyBorder="1" applyAlignment="1">
      <alignment horizontal="center" vertical="center" wrapText="1"/>
    </xf>
    <xf numFmtId="0" fontId="0" fillId="0" borderId="11" xfId="0" applyBorder="1" applyAlignment="1">
      <alignment horizontal="center" vertical="center"/>
    </xf>
    <xf numFmtId="0" fontId="14" fillId="0" borderId="11" xfId="0" applyFont="1" applyBorder="1" applyAlignment="1">
      <alignment horizontal="left" vertical="center" wrapText="1"/>
    </xf>
    <xf numFmtId="0" fontId="14" fillId="0" borderId="11" xfId="0" applyFont="1" applyBorder="1" applyAlignment="1">
      <alignment horizontal="left" vertical="center"/>
    </xf>
    <xf numFmtId="17" fontId="7" fillId="0" borderId="9" xfId="0" applyNumberFormat="1" applyFont="1" applyBorder="1" applyAlignment="1">
      <alignment horizontal="centerContinuous"/>
    </xf>
    <xf numFmtId="17" fontId="7" fillId="0" borderId="10" xfId="0" applyNumberFormat="1" applyFont="1" applyBorder="1" applyAlignment="1">
      <alignment horizontal="centerContinuous"/>
    </xf>
    <xf numFmtId="0" fontId="11" fillId="0" borderId="12" xfId="0" applyFont="1" applyBorder="1"/>
    <xf numFmtId="16" fontId="7" fillId="0" borderId="11" xfId="0" applyNumberFormat="1" applyFont="1" applyBorder="1" applyAlignment="1">
      <alignment horizontal="center" vertical="center"/>
    </xf>
    <xf numFmtId="0" fontId="7" fillId="0" borderId="11" xfId="0" applyFont="1" applyBorder="1" applyAlignment="1">
      <alignment horizontal="center" wrapText="1"/>
    </xf>
    <xf numFmtId="0" fontId="7" fillId="0" borderId="10" xfId="0" applyFont="1" applyBorder="1" applyAlignment="1">
      <alignment horizontal="center" wrapText="1"/>
    </xf>
    <xf numFmtId="0" fontId="7" fillId="0" borderId="10" xfId="0" applyFont="1" applyBorder="1" applyAlignment="1">
      <alignment horizontal="center"/>
    </xf>
    <xf numFmtId="1" fontId="11" fillId="0" borderId="11" xfId="0" applyNumberFormat="1" applyFont="1" applyBorder="1" applyAlignment="1">
      <alignment horizontal="center" vertical="center"/>
    </xf>
    <xf numFmtId="1" fontId="11" fillId="0" borderId="11" xfId="0" applyNumberFormat="1" applyFont="1" applyBorder="1" applyAlignment="1">
      <alignment horizontal="center" wrapText="1"/>
    </xf>
    <xf numFmtId="8" fontId="11" fillId="0" borderId="10" xfId="0" applyNumberFormat="1" applyFont="1" applyBorder="1" applyAlignment="1">
      <alignment horizontal="center"/>
    </xf>
    <xf numFmtId="1" fontId="11" fillId="0" borderId="10" xfId="0" applyNumberFormat="1" applyFont="1" applyBorder="1" applyAlignment="1">
      <alignment horizontal="center" vertical="center" wrapText="1"/>
    </xf>
    <xf numFmtId="0" fontId="7" fillId="0" borderId="9" xfId="0" applyFont="1" applyBorder="1" applyAlignment="1">
      <alignment horizontal="center"/>
    </xf>
    <xf numFmtId="0" fontId="14" fillId="0" borderId="11" xfId="0" applyFont="1" applyBorder="1" applyAlignment="1">
      <alignment horizontal="left" vertical="top" wrapText="1"/>
    </xf>
    <xf numFmtId="0" fontId="11" fillId="0" borderId="13"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0" fillId="0" borderId="9"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fromenteller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2739A-A08A-9349-87A0-7AEF91B56C37}">
  <sheetPr>
    <pageSetUpPr fitToPage="1"/>
  </sheetPr>
  <dimension ref="A1:P53"/>
  <sheetViews>
    <sheetView tabSelected="1" topLeftCell="A39" zoomScale="111" zoomScaleNormal="100" workbookViewId="0">
      <selection activeCell="F45" sqref="F45:H49"/>
    </sheetView>
  </sheetViews>
  <sheetFormatPr baseColWidth="10" defaultRowHeight="16" x14ac:dyDescent="0.2"/>
  <cols>
    <col min="1" max="1" width="38.1640625" customWidth="1"/>
    <col min="2" max="2" width="15.1640625" bestFit="1" customWidth="1"/>
    <col min="3" max="3" width="8.6640625" customWidth="1"/>
    <col min="4" max="4" width="21" customWidth="1"/>
    <col min="5" max="5" width="20" customWidth="1"/>
    <col min="6" max="7" width="20.6640625" customWidth="1"/>
    <col min="8" max="8" width="42.1640625" customWidth="1"/>
  </cols>
  <sheetData>
    <row r="1" spans="1:10" ht="19" x14ac:dyDescent="0.25">
      <c r="A1" s="66" t="s">
        <v>63</v>
      </c>
      <c r="B1" s="67"/>
      <c r="C1" s="67"/>
      <c r="D1" s="67"/>
      <c r="E1" s="67"/>
      <c r="F1" s="67"/>
      <c r="G1" s="67"/>
      <c r="H1" s="67"/>
    </row>
    <row r="2" spans="1:10" x14ac:dyDescent="0.2">
      <c r="A2" s="9" t="s">
        <v>1</v>
      </c>
      <c r="B2" s="3"/>
      <c r="C2" s="3"/>
      <c r="D2" s="3"/>
      <c r="E2" s="3"/>
      <c r="F2" s="11"/>
      <c r="G2" s="11"/>
      <c r="H2" s="6"/>
    </row>
    <row r="3" spans="1:10" x14ac:dyDescent="0.2">
      <c r="A3" s="10" t="s">
        <v>0</v>
      </c>
      <c r="F3" s="1" t="s">
        <v>40</v>
      </c>
      <c r="G3" s="1"/>
      <c r="H3" s="7"/>
    </row>
    <row r="4" spans="1:10" x14ac:dyDescent="0.2">
      <c r="A4" s="10" t="s">
        <v>2</v>
      </c>
      <c r="F4" s="1" t="s">
        <v>41</v>
      </c>
      <c r="G4" s="1"/>
      <c r="H4" s="7"/>
    </row>
    <row r="5" spans="1:10" x14ac:dyDescent="0.2">
      <c r="A5" s="10" t="s">
        <v>45</v>
      </c>
      <c r="B5" s="1" t="s">
        <v>43</v>
      </c>
      <c r="C5" s="38" t="s">
        <v>46</v>
      </c>
      <c r="F5" s="1" t="s">
        <v>42</v>
      </c>
      <c r="G5" s="1"/>
      <c r="H5" s="37" t="s">
        <v>52</v>
      </c>
    </row>
    <row r="6" spans="1:10" x14ac:dyDescent="0.2">
      <c r="A6" s="4"/>
      <c r="B6" s="5"/>
      <c r="C6" s="5"/>
      <c r="D6" s="5"/>
      <c r="E6" s="5"/>
      <c r="F6" s="19"/>
      <c r="G6" s="19"/>
      <c r="H6" s="8"/>
    </row>
    <row r="7" spans="1:10" ht="30" customHeight="1" x14ac:dyDescent="0.2">
      <c r="A7" s="68" t="s">
        <v>47</v>
      </c>
      <c r="B7" s="69"/>
      <c r="C7" s="69"/>
      <c r="D7" s="69"/>
      <c r="E7" s="69"/>
      <c r="F7" s="69"/>
      <c r="G7" s="69"/>
      <c r="H7" s="70"/>
    </row>
    <row r="8" spans="1:10" ht="5.75" customHeight="1" x14ac:dyDescent="0.2"/>
    <row r="9" spans="1:10" s="1" customFormat="1" x14ac:dyDescent="0.2">
      <c r="A9" s="9" t="s">
        <v>3</v>
      </c>
      <c r="B9" s="11"/>
      <c r="C9" s="12"/>
      <c r="D9" s="11" t="s">
        <v>35</v>
      </c>
      <c r="E9" s="11"/>
      <c r="F9" s="11"/>
      <c r="G9" s="11"/>
      <c r="H9" s="13"/>
    </row>
    <row r="10" spans="1:10" ht="96" customHeight="1" x14ac:dyDescent="0.2">
      <c r="A10" s="71" t="s">
        <v>22</v>
      </c>
      <c r="B10" s="72"/>
      <c r="C10" s="73"/>
      <c r="D10" s="74" t="s">
        <v>64</v>
      </c>
      <c r="E10" s="75"/>
      <c r="F10" s="75"/>
      <c r="G10" s="75"/>
      <c r="H10" s="76"/>
    </row>
    <row r="11" spans="1:10" ht="3.5" customHeight="1" x14ac:dyDescent="0.2"/>
    <row r="12" spans="1:10" x14ac:dyDescent="0.2">
      <c r="A12" s="1" t="s">
        <v>65</v>
      </c>
    </row>
    <row r="13" spans="1:10" ht="21" x14ac:dyDescent="0.25">
      <c r="A13" s="1"/>
      <c r="D13" s="52" t="s">
        <v>33</v>
      </c>
      <c r="E13" s="52"/>
      <c r="F13" s="52" t="s">
        <v>34</v>
      </c>
      <c r="G13" s="53"/>
      <c r="H13" s="54"/>
    </row>
    <row r="14" spans="1:10" s="2" customFormat="1" ht="22" x14ac:dyDescent="0.25">
      <c r="A14" s="16" t="s">
        <v>4</v>
      </c>
      <c r="B14" s="16" t="s">
        <v>7</v>
      </c>
      <c r="C14" s="16" t="s">
        <v>6</v>
      </c>
      <c r="D14" s="55" t="s">
        <v>38</v>
      </c>
      <c r="E14" s="55" t="s">
        <v>66</v>
      </c>
      <c r="F14" s="56" t="s">
        <v>39</v>
      </c>
      <c r="G14" s="57" t="s">
        <v>67</v>
      </c>
      <c r="H14" s="58" t="s">
        <v>14</v>
      </c>
    </row>
    <row r="15" spans="1:10" s="2" customFormat="1" ht="21" customHeight="1" x14ac:dyDescent="0.25">
      <c r="A15" s="21" t="s">
        <v>56</v>
      </c>
      <c r="B15" s="49" t="s">
        <v>57</v>
      </c>
      <c r="C15" s="22">
        <v>1.7</v>
      </c>
      <c r="D15" s="59">
        <v>0</v>
      </c>
      <c r="E15" s="59">
        <f>D15*7</f>
        <v>0</v>
      </c>
      <c r="F15" s="60">
        <v>0</v>
      </c>
      <c r="G15" s="62">
        <f>F15*6</f>
        <v>0</v>
      </c>
      <c r="H15" s="61">
        <f>C15*(E15+G15)</f>
        <v>0</v>
      </c>
    </row>
    <row r="16" spans="1:10" ht="42" customHeight="1" x14ac:dyDescent="0.3">
      <c r="A16" s="20" t="s">
        <v>5</v>
      </c>
      <c r="B16" s="46" t="s">
        <v>18</v>
      </c>
      <c r="C16" s="22">
        <v>2.2000000000000002</v>
      </c>
      <c r="D16" s="59">
        <v>0</v>
      </c>
      <c r="E16" s="59">
        <f t="shared" ref="E16:E43" si="0">D16*7</f>
        <v>0</v>
      </c>
      <c r="F16" s="27">
        <v>0</v>
      </c>
      <c r="G16" s="62">
        <f t="shared" ref="G16:G43" si="1">F16*6</f>
        <v>0</v>
      </c>
      <c r="H16" s="28">
        <f>C16*(E16+G16)</f>
        <v>0</v>
      </c>
      <c r="J16" s="26"/>
    </row>
    <row r="17" spans="1:16" ht="39" x14ac:dyDescent="0.2">
      <c r="A17" s="20" t="s">
        <v>8</v>
      </c>
      <c r="B17" s="47" t="s">
        <v>17</v>
      </c>
      <c r="C17" s="22">
        <v>0.8</v>
      </c>
      <c r="D17" s="59">
        <v>0</v>
      </c>
      <c r="E17" s="59">
        <f t="shared" si="0"/>
        <v>0</v>
      </c>
      <c r="F17" s="27">
        <v>0</v>
      </c>
      <c r="G17" s="62">
        <f t="shared" si="1"/>
        <v>0</v>
      </c>
      <c r="H17" s="28">
        <f>C17*(E17+G17)</f>
        <v>0</v>
      </c>
    </row>
    <row r="18" spans="1:16" ht="39" x14ac:dyDescent="0.2">
      <c r="A18" s="20" t="s">
        <v>9</v>
      </c>
      <c r="B18" s="47" t="s">
        <v>17</v>
      </c>
      <c r="C18" s="22">
        <v>0.9</v>
      </c>
      <c r="D18" s="59">
        <v>0</v>
      </c>
      <c r="E18" s="59">
        <f t="shared" si="0"/>
        <v>0</v>
      </c>
      <c r="F18" s="27">
        <v>0</v>
      </c>
      <c r="G18" s="62">
        <f t="shared" si="1"/>
        <v>0</v>
      </c>
      <c r="H18" s="28">
        <f t="shared" ref="H18:H43" si="2">C18*(E18+G18)</f>
        <v>0</v>
      </c>
    </row>
    <row r="19" spans="1:16" ht="39" x14ac:dyDescent="0.2">
      <c r="A19" s="20" t="s">
        <v>10</v>
      </c>
      <c r="B19" s="47" t="s">
        <v>17</v>
      </c>
      <c r="C19" s="22">
        <v>0.95</v>
      </c>
      <c r="D19" s="59">
        <v>0</v>
      </c>
      <c r="E19" s="59">
        <f t="shared" si="0"/>
        <v>0</v>
      </c>
      <c r="F19" s="27">
        <v>0</v>
      </c>
      <c r="G19" s="62">
        <f t="shared" si="1"/>
        <v>0</v>
      </c>
      <c r="H19" s="28">
        <f t="shared" si="2"/>
        <v>0</v>
      </c>
    </row>
    <row r="20" spans="1:16" ht="39" x14ac:dyDescent="0.2">
      <c r="A20" s="20" t="s">
        <v>11</v>
      </c>
      <c r="B20" s="47" t="s">
        <v>17</v>
      </c>
      <c r="C20" s="22">
        <v>1.1499999999999999</v>
      </c>
      <c r="D20" s="59">
        <v>0</v>
      </c>
      <c r="E20" s="59">
        <f t="shared" si="0"/>
        <v>0</v>
      </c>
      <c r="F20" s="27">
        <v>0</v>
      </c>
      <c r="G20" s="62">
        <f t="shared" si="1"/>
        <v>0</v>
      </c>
      <c r="H20" s="28">
        <f t="shared" si="2"/>
        <v>0</v>
      </c>
    </row>
    <row r="21" spans="1:16" ht="39" x14ac:dyDescent="0.2">
      <c r="A21" s="18" t="s">
        <v>55</v>
      </c>
      <c r="B21" s="47" t="s">
        <v>17</v>
      </c>
      <c r="C21" s="22">
        <v>1.3</v>
      </c>
      <c r="D21" s="59">
        <v>0</v>
      </c>
      <c r="E21" s="59">
        <f t="shared" si="0"/>
        <v>0</v>
      </c>
      <c r="F21" s="27">
        <v>0</v>
      </c>
      <c r="G21" s="62">
        <f t="shared" si="1"/>
        <v>0</v>
      </c>
      <c r="H21" s="28">
        <f t="shared" ref="H21" si="3">C21*(E21+G21)</f>
        <v>0</v>
      </c>
    </row>
    <row r="22" spans="1:16" ht="39" x14ac:dyDescent="0.2">
      <c r="A22" s="20" t="s">
        <v>11</v>
      </c>
      <c r="B22" s="47" t="s">
        <v>19</v>
      </c>
      <c r="C22" s="22">
        <v>3.8</v>
      </c>
      <c r="D22" s="59">
        <v>0</v>
      </c>
      <c r="E22" s="59">
        <f t="shared" si="0"/>
        <v>0</v>
      </c>
      <c r="F22" s="27">
        <v>0</v>
      </c>
      <c r="G22" s="62">
        <f t="shared" si="1"/>
        <v>0</v>
      </c>
      <c r="H22" s="28">
        <f t="shared" si="2"/>
        <v>0</v>
      </c>
    </row>
    <row r="23" spans="1:16" ht="21" x14ac:dyDescent="0.2">
      <c r="A23" s="20" t="s">
        <v>61</v>
      </c>
      <c r="B23" s="47" t="s">
        <v>62</v>
      </c>
      <c r="C23" s="22">
        <v>4.5</v>
      </c>
      <c r="D23" s="59">
        <v>0</v>
      </c>
      <c r="E23" s="59">
        <f t="shared" si="0"/>
        <v>0</v>
      </c>
      <c r="F23" s="27">
        <v>0</v>
      </c>
      <c r="G23" s="62">
        <f t="shared" si="1"/>
        <v>0</v>
      </c>
      <c r="H23" s="28">
        <f t="shared" si="2"/>
        <v>0</v>
      </c>
    </row>
    <row r="24" spans="1:16" ht="39" x14ac:dyDescent="0.2">
      <c r="A24" s="18" t="s">
        <v>12</v>
      </c>
      <c r="B24" s="47" t="s">
        <v>51</v>
      </c>
      <c r="C24" s="22">
        <v>2.9</v>
      </c>
      <c r="D24" s="59">
        <v>0</v>
      </c>
      <c r="E24" s="59">
        <f t="shared" si="0"/>
        <v>0</v>
      </c>
      <c r="F24" s="27">
        <v>0</v>
      </c>
      <c r="G24" s="62">
        <f t="shared" si="1"/>
        <v>0</v>
      </c>
      <c r="H24" s="28">
        <f t="shared" si="2"/>
        <v>0</v>
      </c>
    </row>
    <row r="25" spans="1:16" ht="38" customHeight="1" x14ac:dyDescent="0.2">
      <c r="A25" s="18" t="s">
        <v>12</v>
      </c>
      <c r="B25" s="47" t="s">
        <v>19</v>
      </c>
      <c r="C25" s="22">
        <v>4.5</v>
      </c>
      <c r="D25" s="59">
        <v>0</v>
      </c>
      <c r="E25" s="59">
        <f t="shared" si="0"/>
        <v>0</v>
      </c>
      <c r="F25" s="27">
        <v>0</v>
      </c>
      <c r="G25" s="62">
        <f t="shared" si="1"/>
        <v>0</v>
      </c>
      <c r="H25" s="28">
        <f t="shared" si="2"/>
        <v>0</v>
      </c>
    </row>
    <row r="26" spans="1:16" ht="24" customHeight="1" x14ac:dyDescent="0.2">
      <c r="A26" s="25" t="s">
        <v>30</v>
      </c>
      <c r="B26" s="47" t="s">
        <v>23</v>
      </c>
      <c r="C26" s="22">
        <v>3.85</v>
      </c>
      <c r="D26" s="59">
        <v>0</v>
      </c>
      <c r="E26" s="59">
        <f t="shared" si="0"/>
        <v>0</v>
      </c>
      <c r="F26" s="27">
        <v>0</v>
      </c>
      <c r="G26" s="62">
        <f t="shared" si="1"/>
        <v>0</v>
      </c>
      <c r="H26" s="28">
        <f t="shared" si="2"/>
        <v>0</v>
      </c>
    </row>
    <row r="27" spans="1:16" ht="24" customHeight="1" x14ac:dyDescent="0.2">
      <c r="A27" s="20" t="s">
        <v>25</v>
      </c>
      <c r="B27" s="47" t="s">
        <v>24</v>
      </c>
      <c r="C27" s="22">
        <v>6.3</v>
      </c>
      <c r="D27" s="59">
        <v>0</v>
      </c>
      <c r="E27" s="59">
        <f t="shared" si="0"/>
        <v>0</v>
      </c>
      <c r="F27" s="27">
        <v>0</v>
      </c>
      <c r="G27" s="62">
        <f t="shared" si="1"/>
        <v>0</v>
      </c>
      <c r="H27" s="28">
        <f t="shared" si="2"/>
        <v>0</v>
      </c>
    </row>
    <row r="28" spans="1:16" ht="24" customHeight="1" x14ac:dyDescent="0.2">
      <c r="A28" s="25" t="s">
        <v>31</v>
      </c>
      <c r="B28" s="47" t="s">
        <v>32</v>
      </c>
      <c r="C28" s="22">
        <v>12.6</v>
      </c>
      <c r="D28" s="59">
        <v>0</v>
      </c>
      <c r="E28" s="59">
        <f t="shared" si="0"/>
        <v>0</v>
      </c>
      <c r="F28" s="27">
        <v>0</v>
      </c>
      <c r="G28" s="62">
        <f t="shared" si="1"/>
        <v>0</v>
      </c>
      <c r="H28" s="28">
        <f t="shared" si="2"/>
        <v>0</v>
      </c>
    </row>
    <row r="29" spans="1:16" ht="24" customHeight="1" x14ac:dyDescent="0.2">
      <c r="A29" s="25" t="s">
        <v>59</v>
      </c>
      <c r="B29" s="47" t="s">
        <v>60</v>
      </c>
      <c r="C29" s="22">
        <v>4.8</v>
      </c>
      <c r="D29" s="59">
        <v>0</v>
      </c>
      <c r="E29" s="59">
        <f t="shared" si="0"/>
        <v>0</v>
      </c>
      <c r="F29" s="27">
        <v>0</v>
      </c>
      <c r="G29" s="62">
        <f t="shared" si="1"/>
        <v>0</v>
      </c>
      <c r="H29" s="28">
        <f t="shared" si="2"/>
        <v>0</v>
      </c>
    </row>
    <row r="30" spans="1:16" ht="24" customHeight="1" x14ac:dyDescent="0.2">
      <c r="A30" s="20" t="s">
        <v>58</v>
      </c>
      <c r="B30" s="47" t="s">
        <v>27</v>
      </c>
      <c r="C30" s="22">
        <v>5.5</v>
      </c>
      <c r="D30" s="59">
        <v>0</v>
      </c>
      <c r="E30" s="59">
        <f t="shared" si="0"/>
        <v>0</v>
      </c>
      <c r="F30" s="27">
        <v>0</v>
      </c>
      <c r="G30" s="62">
        <f t="shared" si="1"/>
        <v>0</v>
      </c>
      <c r="H30" s="28">
        <f t="shared" si="2"/>
        <v>0</v>
      </c>
      <c r="I30" s="31"/>
    </row>
    <row r="31" spans="1:16" ht="24" customHeight="1" x14ac:dyDescent="0.2">
      <c r="A31" s="20" t="s">
        <v>28</v>
      </c>
      <c r="B31" s="48" t="s">
        <v>29</v>
      </c>
      <c r="C31" s="22">
        <v>2.8</v>
      </c>
      <c r="D31" s="59">
        <v>0</v>
      </c>
      <c r="E31" s="59">
        <f t="shared" si="0"/>
        <v>0</v>
      </c>
      <c r="F31" s="27">
        <v>0</v>
      </c>
      <c r="G31" s="62">
        <f t="shared" si="1"/>
        <v>0</v>
      </c>
      <c r="H31" s="28">
        <f t="shared" si="2"/>
        <v>0</v>
      </c>
      <c r="I31" s="31"/>
    </row>
    <row r="32" spans="1:16" ht="24" customHeight="1" x14ac:dyDescent="0.2">
      <c r="A32" s="21" t="s">
        <v>20</v>
      </c>
      <c r="B32" s="47" t="s">
        <v>26</v>
      </c>
      <c r="C32" s="22">
        <v>13</v>
      </c>
      <c r="D32" s="59">
        <v>0</v>
      </c>
      <c r="E32" s="59">
        <f t="shared" si="0"/>
        <v>0</v>
      </c>
      <c r="F32" s="27">
        <v>0</v>
      </c>
      <c r="G32" s="62">
        <f t="shared" si="1"/>
        <v>0</v>
      </c>
      <c r="H32" s="28">
        <f t="shared" si="2"/>
        <v>0</v>
      </c>
      <c r="I32" s="39"/>
      <c r="J32" s="40"/>
      <c r="K32" s="41"/>
      <c r="L32" s="42"/>
      <c r="M32" s="42"/>
      <c r="N32" s="43"/>
      <c r="O32" s="43"/>
      <c r="P32" s="44"/>
    </row>
    <row r="33" spans="1:16" ht="27" customHeight="1" x14ac:dyDescent="0.2">
      <c r="A33" s="21" t="s">
        <v>53</v>
      </c>
      <c r="B33" s="47" t="s">
        <v>54</v>
      </c>
      <c r="C33" s="22">
        <v>9.8000000000000007</v>
      </c>
      <c r="D33" s="59">
        <v>0</v>
      </c>
      <c r="E33" s="59">
        <f t="shared" si="0"/>
        <v>0</v>
      </c>
      <c r="F33" s="27">
        <v>0</v>
      </c>
      <c r="G33" s="62">
        <f t="shared" si="1"/>
        <v>0</v>
      </c>
      <c r="H33" s="28">
        <f t="shared" si="2"/>
        <v>0</v>
      </c>
      <c r="I33" s="45"/>
      <c r="J33" s="40"/>
      <c r="K33" s="41"/>
      <c r="L33" s="42"/>
      <c r="M33" s="42"/>
      <c r="N33" s="43"/>
      <c r="O33" s="43"/>
      <c r="P33" s="44"/>
    </row>
    <row r="34" spans="1:16" ht="20" customHeight="1" x14ac:dyDescent="0.2">
      <c r="A34" s="51" t="s">
        <v>48</v>
      </c>
      <c r="B34" s="47" t="s">
        <v>49</v>
      </c>
      <c r="C34" s="22">
        <v>4</v>
      </c>
      <c r="D34" s="59">
        <v>0</v>
      </c>
      <c r="E34" s="59">
        <f t="shared" si="0"/>
        <v>0</v>
      </c>
      <c r="F34" s="27">
        <v>0</v>
      </c>
      <c r="G34" s="62">
        <f t="shared" si="1"/>
        <v>0</v>
      </c>
      <c r="H34" s="28">
        <f t="shared" si="2"/>
        <v>0</v>
      </c>
      <c r="I34" s="45"/>
      <c r="J34" s="40"/>
      <c r="K34" s="41"/>
      <c r="L34" s="42"/>
      <c r="M34" s="42"/>
      <c r="N34" s="43"/>
      <c r="O34" s="43"/>
      <c r="P34" s="44"/>
    </row>
    <row r="35" spans="1:16" ht="32" customHeight="1" x14ac:dyDescent="0.2">
      <c r="A35" s="50" t="s">
        <v>50</v>
      </c>
      <c r="B35" s="47" t="s">
        <v>49</v>
      </c>
      <c r="C35" s="22">
        <v>4</v>
      </c>
      <c r="D35" s="59">
        <v>0</v>
      </c>
      <c r="E35" s="59">
        <f t="shared" si="0"/>
        <v>0</v>
      </c>
      <c r="F35" s="27">
        <v>0</v>
      </c>
      <c r="G35" s="62">
        <f t="shared" si="1"/>
        <v>0</v>
      </c>
      <c r="H35" s="28">
        <f t="shared" si="2"/>
        <v>0</v>
      </c>
      <c r="I35" s="45"/>
      <c r="J35" s="40"/>
      <c r="K35" s="41"/>
      <c r="L35" s="42"/>
      <c r="M35" s="42"/>
      <c r="N35" s="43"/>
      <c r="O35" s="43"/>
      <c r="P35" s="44"/>
    </row>
    <row r="36" spans="1:16" ht="32" customHeight="1" x14ac:dyDescent="0.2">
      <c r="A36" s="50" t="s">
        <v>71</v>
      </c>
      <c r="B36" s="47" t="s">
        <v>73</v>
      </c>
      <c r="C36" s="22">
        <v>2.6</v>
      </c>
      <c r="D36" s="59">
        <v>0</v>
      </c>
      <c r="E36" s="59">
        <f t="shared" si="0"/>
        <v>0</v>
      </c>
      <c r="F36" s="27">
        <v>0</v>
      </c>
      <c r="G36" s="62">
        <f t="shared" si="1"/>
        <v>0</v>
      </c>
      <c r="H36" s="28">
        <f t="shared" si="2"/>
        <v>0</v>
      </c>
      <c r="I36" s="45"/>
      <c r="J36" s="40"/>
      <c r="K36" s="41"/>
      <c r="L36" s="42"/>
      <c r="M36" s="42"/>
      <c r="N36" s="43"/>
      <c r="O36" s="43"/>
      <c r="P36" s="44"/>
    </row>
    <row r="37" spans="1:16" ht="32" customHeight="1" x14ac:dyDescent="0.2">
      <c r="A37" s="50" t="s">
        <v>72</v>
      </c>
      <c r="B37" s="47" t="s">
        <v>73</v>
      </c>
      <c r="C37" s="22">
        <v>1.9</v>
      </c>
      <c r="D37" s="59">
        <v>0</v>
      </c>
      <c r="E37" s="59">
        <f t="shared" si="0"/>
        <v>0</v>
      </c>
      <c r="F37" s="65">
        <v>0</v>
      </c>
      <c r="G37" s="62">
        <f t="shared" si="1"/>
        <v>0</v>
      </c>
      <c r="H37" s="28">
        <f t="shared" si="2"/>
        <v>0</v>
      </c>
      <c r="I37" s="45"/>
      <c r="J37" s="40"/>
      <c r="K37" s="41"/>
      <c r="L37" s="42"/>
      <c r="M37" s="42"/>
      <c r="N37" s="43"/>
      <c r="O37" s="43"/>
      <c r="P37" s="44"/>
    </row>
    <row r="38" spans="1:16" ht="32" customHeight="1" x14ac:dyDescent="0.2">
      <c r="A38" s="50" t="s">
        <v>74</v>
      </c>
      <c r="B38" s="47" t="s">
        <v>75</v>
      </c>
      <c r="C38" s="22">
        <v>0.75</v>
      </c>
      <c r="D38" s="59">
        <v>0</v>
      </c>
      <c r="E38" s="59">
        <f t="shared" si="0"/>
        <v>0</v>
      </c>
      <c r="F38" s="27">
        <v>0</v>
      </c>
      <c r="G38" s="62">
        <f t="shared" si="1"/>
        <v>0</v>
      </c>
      <c r="H38" s="28">
        <f t="shared" si="2"/>
        <v>0</v>
      </c>
      <c r="I38" s="45"/>
      <c r="J38" s="40"/>
      <c r="K38" s="41"/>
      <c r="L38" s="42"/>
      <c r="M38" s="42"/>
      <c r="N38" s="43"/>
      <c r="O38" s="43"/>
      <c r="P38" s="44"/>
    </row>
    <row r="39" spans="1:16" ht="32" customHeight="1" x14ac:dyDescent="0.2">
      <c r="A39" s="50" t="s">
        <v>76</v>
      </c>
      <c r="B39" s="47" t="s">
        <v>77</v>
      </c>
      <c r="C39" s="22">
        <v>1.5</v>
      </c>
      <c r="D39" s="59">
        <v>0</v>
      </c>
      <c r="E39" s="59">
        <f t="shared" si="0"/>
        <v>0</v>
      </c>
      <c r="F39" s="27">
        <v>0</v>
      </c>
      <c r="G39" s="62">
        <f t="shared" si="1"/>
        <v>0</v>
      </c>
      <c r="H39" s="28">
        <f t="shared" si="2"/>
        <v>0</v>
      </c>
      <c r="I39" s="45"/>
      <c r="J39" s="40"/>
      <c r="K39" s="41"/>
      <c r="L39" s="42"/>
      <c r="M39" s="42"/>
      <c r="N39" s="43"/>
      <c r="O39" s="43"/>
      <c r="P39" s="44"/>
    </row>
    <row r="40" spans="1:16" ht="32" customHeight="1" x14ac:dyDescent="0.2">
      <c r="A40" s="50" t="s">
        <v>80</v>
      </c>
      <c r="B40" s="47" t="s">
        <v>73</v>
      </c>
      <c r="C40" s="22">
        <v>4</v>
      </c>
      <c r="D40" s="59">
        <v>0</v>
      </c>
      <c r="E40" s="59">
        <f t="shared" si="0"/>
        <v>0</v>
      </c>
      <c r="F40" s="27">
        <v>0</v>
      </c>
      <c r="G40" s="62">
        <f t="shared" si="1"/>
        <v>0</v>
      </c>
      <c r="H40" s="28">
        <f t="shared" si="2"/>
        <v>0</v>
      </c>
      <c r="I40" s="45"/>
      <c r="J40" s="40"/>
      <c r="K40" s="41"/>
      <c r="L40" s="42"/>
      <c r="M40" s="42"/>
      <c r="N40" s="43"/>
      <c r="O40" s="43"/>
      <c r="P40" s="44"/>
    </row>
    <row r="41" spans="1:16" ht="32" customHeight="1" x14ac:dyDescent="0.2">
      <c r="A41" s="50" t="s">
        <v>81</v>
      </c>
      <c r="B41" s="47" t="s">
        <v>73</v>
      </c>
      <c r="C41" s="22">
        <v>4</v>
      </c>
      <c r="D41" s="59">
        <v>0</v>
      </c>
      <c r="E41" s="59">
        <f t="shared" ref="E41" si="4">D41*7</f>
        <v>0</v>
      </c>
      <c r="F41" s="27">
        <v>0</v>
      </c>
      <c r="G41" s="62">
        <f t="shared" ref="G41" si="5">F41*6</f>
        <v>0</v>
      </c>
      <c r="H41" s="28">
        <f t="shared" ref="H41" si="6">C41*(E41+G41)</f>
        <v>0</v>
      </c>
      <c r="I41" s="45"/>
      <c r="J41" s="40"/>
      <c r="K41" s="41"/>
      <c r="L41" s="42"/>
      <c r="M41" s="42"/>
      <c r="N41" s="43"/>
      <c r="O41" s="43"/>
      <c r="P41" s="44"/>
    </row>
    <row r="42" spans="1:16" ht="32" customHeight="1" x14ac:dyDescent="0.2">
      <c r="A42" s="64" t="s">
        <v>82</v>
      </c>
      <c r="B42" s="47" t="s">
        <v>78</v>
      </c>
      <c r="C42" s="22">
        <v>3.15</v>
      </c>
      <c r="D42" s="59">
        <v>0</v>
      </c>
      <c r="E42" s="59">
        <f t="shared" si="0"/>
        <v>0</v>
      </c>
      <c r="F42" s="27">
        <v>0</v>
      </c>
      <c r="G42" s="62">
        <f t="shared" si="1"/>
        <v>0</v>
      </c>
      <c r="H42" s="28">
        <f t="shared" si="2"/>
        <v>0</v>
      </c>
      <c r="I42" s="45"/>
      <c r="J42" s="40"/>
      <c r="K42" s="41"/>
      <c r="L42" s="42"/>
      <c r="M42" s="42"/>
      <c r="N42" s="43"/>
      <c r="O42" s="43"/>
      <c r="P42" s="44"/>
    </row>
    <row r="43" spans="1:16" ht="32" customHeight="1" x14ac:dyDescent="0.2">
      <c r="A43" s="50" t="s">
        <v>79</v>
      </c>
      <c r="B43" s="47" t="s">
        <v>78</v>
      </c>
      <c r="C43" s="22">
        <v>2.8</v>
      </c>
      <c r="D43" s="59">
        <v>0</v>
      </c>
      <c r="E43" s="59">
        <f t="shared" si="0"/>
        <v>0</v>
      </c>
      <c r="F43" s="27">
        <v>0</v>
      </c>
      <c r="G43" s="62">
        <f t="shared" si="1"/>
        <v>0</v>
      </c>
      <c r="H43" s="28">
        <f t="shared" si="2"/>
        <v>0</v>
      </c>
      <c r="I43" s="45"/>
      <c r="J43" s="40"/>
      <c r="K43" s="41"/>
      <c r="L43" s="42"/>
      <c r="M43" s="42"/>
      <c r="N43" s="43"/>
      <c r="O43" s="43"/>
      <c r="P43" s="44"/>
    </row>
    <row r="44" spans="1:16" s="1" customFormat="1" ht="27" customHeight="1" x14ac:dyDescent="0.25">
      <c r="A44" s="11"/>
      <c r="B44" s="11"/>
      <c r="C44" s="11"/>
      <c r="D44" s="29"/>
      <c r="E44" s="29"/>
      <c r="F44" s="63"/>
      <c r="G44" s="29"/>
      <c r="H44" s="28">
        <f>SUM(H15:H43)</f>
        <v>0</v>
      </c>
    </row>
    <row r="45" spans="1:16" ht="15.75" customHeight="1" x14ac:dyDescent="0.2">
      <c r="A45" s="23" t="s">
        <v>21</v>
      </c>
      <c r="B45" s="23"/>
      <c r="C45" s="23"/>
      <c r="D45" s="23"/>
      <c r="E45" s="23"/>
      <c r="F45" s="77" t="s">
        <v>44</v>
      </c>
      <c r="G45" s="78"/>
      <c r="H45" s="79"/>
    </row>
    <row r="46" spans="1:16" ht="15" customHeight="1" x14ac:dyDescent="0.2">
      <c r="A46" s="24"/>
      <c r="B46" s="24"/>
      <c r="C46" s="24"/>
      <c r="D46" s="23"/>
      <c r="E46" s="23"/>
      <c r="F46" s="80"/>
      <c r="G46" s="81"/>
      <c r="H46" s="82"/>
    </row>
    <row r="47" spans="1:16" ht="43.25" customHeight="1" x14ac:dyDescent="0.2">
      <c r="A47" s="14" t="s">
        <v>68</v>
      </c>
      <c r="B47" s="17">
        <f>H44</f>
        <v>0</v>
      </c>
      <c r="C47" s="15"/>
      <c r="D47" s="32">
        <f>H44</f>
        <v>0</v>
      </c>
      <c r="E47" s="34"/>
      <c r="F47" s="80"/>
      <c r="G47" s="81"/>
      <c r="H47" s="82"/>
    </row>
    <row r="48" spans="1:16" ht="44" x14ac:dyDescent="0.2">
      <c r="A48" s="14" t="s">
        <v>69</v>
      </c>
      <c r="B48" s="17">
        <f>H44</f>
        <v>0</v>
      </c>
      <c r="C48" s="18" t="s">
        <v>16</v>
      </c>
      <c r="D48" s="33">
        <f>B48/2</f>
        <v>0</v>
      </c>
      <c r="E48" s="35"/>
      <c r="F48" s="80"/>
      <c r="G48" s="81"/>
      <c r="H48" s="82"/>
    </row>
    <row r="49" spans="1:8" ht="52" customHeight="1" x14ac:dyDescent="0.2">
      <c r="A49" s="14" t="s">
        <v>70</v>
      </c>
      <c r="B49" s="17">
        <f>H44</f>
        <v>0</v>
      </c>
      <c r="C49" s="18" t="s">
        <v>15</v>
      </c>
      <c r="D49" s="33">
        <f>B49/3</f>
        <v>0</v>
      </c>
      <c r="E49" s="36"/>
      <c r="F49" s="83"/>
      <c r="G49" s="84"/>
      <c r="H49" s="85"/>
    </row>
    <row r="50" spans="1:8" x14ac:dyDescent="0.2">
      <c r="A50" s="30"/>
      <c r="B50" s="3"/>
      <c r="C50" s="3"/>
      <c r="D50" s="3"/>
      <c r="E50" s="3"/>
      <c r="F50" s="3"/>
      <c r="G50" s="3"/>
      <c r="H50" s="6"/>
    </row>
    <row r="51" spans="1:8" x14ac:dyDescent="0.2">
      <c r="A51" s="10" t="s">
        <v>13</v>
      </c>
      <c r="F51" s="1" t="s">
        <v>36</v>
      </c>
      <c r="G51" s="1"/>
      <c r="H51" s="7"/>
    </row>
    <row r="52" spans="1:8" x14ac:dyDescent="0.2">
      <c r="A52" s="31"/>
      <c r="F52" s="1" t="s">
        <v>37</v>
      </c>
      <c r="G52" s="1"/>
      <c r="H52" s="7"/>
    </row>
    <row r="53" spans="1:8" x14ac:dyDescent="0.2">
      <c r="A53" s="4"/>
      <c r="B53" s="5"/>
      <c r="C53" s="5"/>
      <c r="D53" s="5"/>
      <c r="E53" s="5"/>
      <c r="F53" s="5"/>
      <c r="G53" s="5"/>
      <c r="H53" s="8"/>
    </row>
  </sheetData>
  <mergeCells count="5">
    <mergeCell ref="A1:H1"/>
    <mergeCell ref="A7:H7"/>
    <mergeCell ref="A10:C10"/>
    <mergeCell ref="D10:H10"/>
    <mergeCell ref="F45:H49"/>
  </mergeCells>
  <hyperlinks>
    <hyperlink ref="C5" r:id="rId1" xr:uid="{C3F8AB12-89B6-C04B-A4B3-AFA55D1F87A3}"/>
  </hyperlinks>
  <printOptions horizontalCentered="1" verticalCentered="1"/>
  <pageMargins left="0.23622047244094499" right="0.23622047244094499" top="0.15748031496063" bottom="0.15748031496063" header="0.31496062992126" footer="0.31496062992126"/>
  <pageSetup paperSize="9" scale="47" orientation="portrait" horizontalDpi="4294967292" verticalDpi="4294967292" r:id="rId2"/>
  <cellWatches>
    <cellWatch r="E141"/>
    <cellWatch r="E131"/>
    <cellWatch r="E107"/>
    <cellWatch r="E133"/>
    <cellWatch r="E116"/>
    <cellWatch r="E145"/>
    <cellWatch r="E143"/>
    <cellWatch r="E118"/>
    <cellWatch r="E135"/>
    <cellWatch r="E134"/>
    <cellWatch r="D133"/>
    <cellWatch r="E136"/>
    <cellWatch r="E146"/>
    <cellWatch r="E112"/>
    <cellWatch r="E138"/>
    <cellWatch r="E147"/>
    <cellWatch r="E122"/>
    <cellWatch r="E139"/>
    <cellWatch r="F125"/>
    <cellWatch r="F115"/>
    <cellWatch r="F117"/>
    <cellWatch r="F100"/>
    <cellWatch r="F127"/>
    <cellWatch r="F102"/>
    <cellWatch r="F119"/>
    <cellWatch r="F129"/>
    <cellWatch r="F92"/>
    <cellWatch r="F118"/>
    <cellWatch r="E117"/>
    <cellWatch r="F120"/>
    <cellWatch r="F130"/>
    <cellWatch r="F96"/>
    <cellWatch r="F122"/>
    <cellWatch r="F131"/>
    <cellWatch r="F106"/>
    <cellWatch r="F123"/>
    <cellWatch r="F116"/>
    <cellWatch r="F84"/>
    <cellWatch r="F108"/>
    <cellWatch r="F109"/>
    <cellWatch r="E108"/>
    <cellWatch r="F93"/>
    <cellWatch r="F110"/>
    <cellWatch r="F124"/>
    <cellWatch r="F87"/>
    <cellWatch r="F72"/>
    <cellWatch r="F57"/>
    <cellWatch r="F74"/>
    <cellWatch r="F48"/>
    <cellWatch r="F75"/>
    <cellWatch r="F89"/>
    <cellWatch r="F59"/>
    <cellWatch r="F77"/>
    <cellWatch r="F53"/>
    <cellWatch r="F95"/>
    <cellWatch r="F63"/>
    <cellWatch r="F85"/>
    <cellWatch r="E74"/>
    <cellWatch r="F76"/>
    <cellWatch r="F114"/>
    <cellWatch r="F99"/>
    <cellWatch r="F128"/>
    <cellWatch r="F126"/>
    <cellWatch r="F101"/>
    <cellWatch r="F121"/>
    <cellWatch r="F105"/>
    <cellWatch r="F107"/>
    <cellWatch r="F144"/>
    <cellWatch r="F148"/>
    <cellWatch r="F134"/>
    <cellWatch r="F146"/>
    <cellWatch r="F136"/>
    <cellWatch r="F112"/>
    <cellWatch r="F137"/>
    <cellWatch r="F138"/>
    <cellWatch r="F139"/>
    <cellWatch r="F149"/>
    <cellWatch r="F141"/>
    <cellWatch r="F150"/>
    <cellWatch r="F142"/>
    <cellWatch r="F135"/>
    <cellWatch r="E127"/>
    <cellWatch r="F113"/>
    <cellWatch r="F199"/>
    <cellWatch r="F189"/>
    <cellWatch r="F191"/>
    <cellWatch r="F174"/>
    <cellWatch r="F201"/>
    <cellWatch r="F176"/>
    <cellWatch r="F193"/>
    <cellWatch r="F203"/>
    <cellWatch r="F165"/>
    <cellWatch r="F192"/>
    <cellWatch r="E191"/>
    <cellWatch r="F194"/>
    <cellWatch r="F204"/>
    <cellWatch r="F170"/>
    <cellWatch r="F196"/>
    <cellWatch r="F205"/>
    <cellWatch r="F180"/>
    <cellWatch r="F197"/>
    <cellWatch r="F190"/>
    <cellWatch r="F155"/>
    <cellWatch r="F182"/>
    <cellWatch r="F183"/>
    <cellWatch r="E182"/>
    <cellWatch r="F167"/>
    <cellWatch r="F184"/>
    <cellWatch r="F198"/>
    <cellWatch r="F158"/>
    <cellWatch r="F162"/>
    <cellWatch r="F156"/>
    <cellWatch r="F151"/>
    <cellWatch r="F160"/>
    <cellWatch r="F153"/>
    <cellWatch r="F163"/>
    <cellWatch r="F164"/>
    <cellWatch r="E144"/>
    <cellWatch r="F152"/>
    <cellWatch r="F188"/>
    <cellWatch r="F173"/>
    <cellWatch r="F202"/>
    <cellWatch r="F200"/>
    <cellWatch r="F175"/>
    <cellWatch r="F169"/>
    <cellWatch r="F195"/>
    <cellWatch r="F179"/>
    <cellWatch r="E190"/>
    <cellWatch r="F181"/>
    <cellWatch r="E181"/>
    <cellWatch r="F166"/>
    <cellWatch r="F217"/>
    <cellWatch r="F207"/>
    <cellWatch r="F219"/>
    <cellWatch r="F209"/>
    <cellWatch r="F211"/>
    <cellWatch r="F221"/>
    <cellWatch r="F210"/>
    <cellWatch r="E209"/>
    <cellWatch r="F212"/>
    <cellWatch r="F222"/>
    <cellWatch r="F214"/>
    <cellWatch r="F223"/>
    <cellWatch r="F215"/>
    <cellWatch r="F208"/>
    <cellWatch r="E200"/>
    <cellWatch r="F185"/>
    <cellWatch r="F177"/>
    <cellWatch r="F154"/>
    <cellWatch r="F172"/>
    <cellWatch r="E169"/>
    <cellWatch r="F171"/>
    <cellWatch r="F218"/>
    <cellWatch r="F220"/>
    <cellWatch r="F224"/>
    <cellWatch r="F186"/>
    <cellWatch r="F140"/>
    <cellWatch r="F98"/>
    <cellWatch r="F83"/>
    <cellWatch r="F103"/>
    <cellWatch r="F79"/>
    <cellWatch r="E100"/>
    <cellWatch r="F143"/>
    <cellWatch r="F145"/>
    <cellWatch r="E140"/>
    <cellWatch r="F132"/>
    <cellWatch r="F133"/>
    <cellWatch r="D138"/>
    <cellWatch r="D148"/>
    <cellWatch r="D114"/>
    <cellWatch r="D140"/>
    <cellWatch r="D123"/>
    <cellWatch r="D152"/>
    <cellWatch r="D150"/>
    <cellWatch r="D125"/>
    <cellWatch r="D142"/>
    <cellWatch r="D141"/>
    <cellWatch r="D143"/>
    <cellWatch r="D153"/>
    <cellWatch r="D119"/>
    <cellWatch r="D145"/>
    <cellWatch r="D154"/>
    <cellWatch r="D129"/>
    <cellWatch r="D146"/>
    <cellWatch r="B140"/>
    <cellWatch r="D139"/>
    <cellWatch r="D116"/>
    <cellWatch r="D131"/>
    <cellWatch r="D132"/>
    <cellWatch r="D105"/>
    <cellWatch r="D134"/>
    <cellWatch r="D144"/>
    <cellWatch r="D110"/>
    <cellWatch r="D136"/>
    <cellWatch r="D120"/>
    <cellWatch r="D137"/>
    <cellWatch r="B131"/>
    <cellWatch r="D130"/>
    <cellWatch r="D96"/>
    <cellWatch r="D122"/>
    <cellWatch r="B122"/>
    <cellWatch r="D107"/>
    <cellWatch r="D124"/>
    <cellWatch r="F147"/>
    <cellWatch r="E132"/>
    <cellWatch r="F97"/>
    <cellWatch r="F111"/>
    <cellWatch r="F91"/>
    <cellWatch r="F82"/>
    <cellWatch r="D115"/>
    <cellWatch r="D91"/>
    <cellWatch r="D117"/>
    <cellWatch r="D100"/>
    <cellWatch r="D127"/>
    <cellWatch r="D102"/>
    <cellWatch r="D118"/>
    <cellWatch r="D106"/>
    <cellWatch r="B117"/>
    <cellWatch r="D93"/>
    <cellWatch r="D108"/>
    <cellWatch r="D109"/>
    <cellWatch r="D82"/>
    <cellWatch r="D111"/>
    <cellWatch r="D121"/>
    <cellWatch r="D87"/>
    <cellWatch r="D113"/>
    <cellWatch r="D97"/>
    <cellWatch r="B108"/>
    <cellWatch r="D73"/>
    <cellWatch r="D99"/>
    <cellWatch r="B99"/>
    <cellWatch r="D84"/>
    <cellWatch r="D101"/>
    <cellWatch r="F104"/>
    <cellWatch r="F78"/>
    <cellWatch r="E104"/>
    <cellWatch r="F68"/>
    <cellWatch r="E95"/>
    <cellWatch r="F80"/>
    <cellWatch r="F71"/>
    <cellWatch r="F61"/>
    <cellWatch r="F46"/>
    <cellWatch r="F24"/>
    <cellWatch r="F64"/>
    <cellWatch r="F73"/>
    <cellWatch r="F66"/>
    <cellWatch r="F31"/>
    <cellWatch r="F52"/>
    <cellWatch r="F69"/>
    <cellWatch r="E63"/>
    <cellWatch r="F65"/>
    <cellWatch r="F86"/>
    <cellWatch r="F88"/>
    <cellWatch r="E103"/>
    <cellWatch r="F94"/>
    <cellWatch r="E94"/>
    <cellWatch r="E113"/>
    <cellWatch r="F90"/>
    <cellWatch r="F56"/>
    <cellWatch r="F67"/>
    <cellWatch r="E82"/>
    <cellWatch r="E126"/>
    <cellWatch r="E101"/>
    <cellWatch r="E128"/>
    <cellWatch r="E120"/>
    <cellWatch r="E130"/>
    <cellWatch r="E92"/>
    <cellWatch r="E119"/>
    <cellWatch r="E121"/>
    <cellWatch r="E97"/>
    <cellWatch r="E123"/>
    <cellWatch r="E124"/>
    <cellWatch r="E109"/>
    <cellWatch r="E110"/>
    <cellWatch r="E111"/>
    <cellWatch r="E125"/>
    <cellWatch r="E85"/>
    <cellWatch r="E89"/>
    <cellWatch r="E75"/>
    <cellWatch r="E60"/>
    <cellWatch r="E77"/>
    <cellWatch r="E50"/>
    <cellWatch r="E78"/>
    <cellWatch r="E87"/>
    <cellWatch r="E62"/>
    <cellWatch r="E80"/>
    <cellWatch r="E90"/>
    <cellWatch r="E56"/>
    <cellWatch r="E91"/>
    <cellWatch r="E66"/>
    <cellWatch r="E83"/>
    <cellWatch r="D77"/>
    <cellWatch r="E79"/>
    <cellWatch r="E115"/>
    <cellWatch r="E129"/>
    <cellWatch r="E102"/>
    <cellWatch r="E96"/>
    <cellWatch r="E106"/>
    <cellWatch r="E93"/>
    <cellWatch r="E148"/>
    <cellWatch r="E137"/>
    <cellWatch r="E149"/>
    <cellWatch r="E150"/>
    <cellWatch r="E142"/>
    <cellWatch r="E70"/>
    <cellWatch r="E81"/>
    <cellWatch r="E99"/>
    <cellWatch r="E98"/>
    <cellWatch r="E151"/>
    <cellWatch r="D135"/>
    <cellWatch r="E68"/>
    <cellWatch r="E105"/>
    <cellWatch r="E73"/>
    <cellWatch r="E84"/>
    <cellWatch r="D95"/>
    <cellWatch r="E114"/>
    <cellWatch r="D94"/>
    <cellWatch r="C132"/>
    <cellWatch r="C142"/>
    <cellWatch r="C108"/>
    <cellWatch r="C134"/>
    <cellWatch r="C117"/>
    <cellWatch r="C146"/>
    <cellWatch r="C144"/>
    <cellWatch r="C119"/>
    <cellWatch r="C136"/>
    <cellWatch r="C135"/>
    <cellWatch r="C137"/>
    <cellWatch r="C147"/>
    <cellWatch r="C113"/>
    <cellWatch r="C139"/>
    <cellWatch r="C148"/>
    <cellWatch r="C123"/>
    <cellWatch r="C140"/>
    <cellWatch r="B134"/>
    <cellWatch r="C133"/>
    <cellWatch r="C110"/>
    <cellWatch r="C125"/>
    <cellWatch r="C126"/>
    <cellWatch r="C99"/>
    <cellWatch r="C127"/>
    <cellWatch r="C128"/>
    <cellWatch r="C138"/>
    <cellWatch r="C104"/>
    <cellWatch r="C130"/>
    <cellWatch r="C114"/>
    <cellWatch r="C131"/>
    <cellWatch r="B125"/>
    <cellWatch r="C124"/>
    <cellWatch r="C90"/>
    <cellWatch r="C116"/>
    <cellWatch r="B116"/>
    <cellWatch r="C101"/>
    <cellWatch r="C118"/>
    <cellWatch r="C115"/>
    <cellWatch r="C91"/>
    <cellWatch r="C100"/>
    <cellWatch r="C129"/>
    <cellWatch r="C102"/>
    <cellWatch r="C120"/>
    <cellWatch r="C96"/>
    <cellWatch r="C122"/>
    <cellWatch r="C106"/>
    <cellWatch r="C93"/>
    <cellWatch r="C109"/>
    <cellWatch r="C82"/>
    <cellWatch r="C111"/>
    <cellWatch r="C121"/>
    <cellWatch r="C87"/>
    <cellWatch r="C97"/>
    <cellWatch r="C107"/>
    <cellWatch r="C73"/>
    <cellWatch r="C84"/>
    <cellWatch r="C141"/>
    <cellWatch r="C145"/>
    <cellWatch r="C143"/>
    <cellWatch r="C112"/>
    <cellWatch r="B133"/>
    <cellWatch r="C98"/>
    <cellWatch r="C103"/>
    <cellWatch r="B124"/>
    <cellWatch r="C89"/>
    <cellWatch r="B115"/>
    <cellWatch r="E76"/>
    <cellWatch r="E67"/>
    <cellWatch r="E72"/>
    <cellWatch r="E155"/>
    <cellWatch r="E152"/>
    <cellWatch r="D128"/>
    <cellWatch r="E86"/>
    <cellWatch r="E88"/>
    <cellWatch r="E655"/>
    <cellWatch r="E65"/>
    <cellWatch r="D88"/>
    <cellWatch r="C95"/>
    <cellWatch r="B127"/>
    <cellWatch r="B118"/>
    <cellWatch r="C83"/>
    <cellWatch r="B109"/>
    <cellWatch r="C94"/>
    <cellWatch r="E654"/>
    <cellWatch r="E363"/>
    <cellWatch r="D86"/>
    <cellWatch r="D126"/>
    <cellWatch r="B110"/>
    <cellWatch r="C86"/>
    <cellWatch r="C75"/>
    <cellWatch r="C80"/>
    <cellWatch r="B101"/>
    <cellWatch r="C92"/>
    <cellWatch r="C65"/>
    <cellWatch r="B73"/>
    <cellWatch r="C77"/>
    <cellWatch r="C105"/>
    <cellWatch r="B126"/>
    <cellWatch r="E69"/>
    <cellWatch r="E71"/>
    <cellWatch r="D112"/>
    <cellWatch r="E57"/>
    <cellWatch r="E48"/>
    <cellWatch r="E59"/>
    <cellWatch r="E53"/>
    <cellWatch r="D80"/>
    <cellWatch r="E177"/>
    <cellWatch r="E154"/>
    <cellWatch r="E656"/>
    <cellWatch r="B128"/>
    <cellWatch r="B119"/>
    <cellWatch r="D89"/>
    <cellWatch r="E46"/>
    <cellWatch r="E64"/>
    <cellWatch r="E24"/>
    <cellWatch r="E535"/>
    <cellWatch r="E31"/>
    <cellWatch r="E657"/>
    <cellWatch r="D64"/>
    <cellWatch r="E653"/>
    <cellWatch r="D98"/>
    <cellWatch r="D76"/>
    <cellWatch r="B130"/>
    <cellWatch r="B120"/>
    <cellWatch r="C85"/>
    <cellWatch r="B111"/>
    <cellWatch r="D90"/>
    <cellWatch r="E47"/>
    <cellWatch r="E26"/>
    <cellWatch r="E49"/>
    <cellWatch r="E32"/>
    <cellWatch r="E54"/>
    <cellWatch r="E658"/>
    <cellWatch r="D535"/>
    <cellWatch r="E58"/>
    <cellWatch r="D67"/>
    <cellWatch r="E192"/>
    <cellWatch r="E184"/>
    <cellWatch r="E168"/>
    <cellWatch r="E194"/>
    <cellWatch r="E170"/>
    <cellWatch r="E186"/>
    <cellWatch r="E196"/>
    <cellWatch r="E158"/>
    <cellWatch r="E185"/>
    <cellWatch r="D184"/>
    <cellWatch r="E188"/>
    <cellWatch r="E197"/>
    <cellWatch r="E164"/>
    <cellWatch r="E189"/>
    <cellWatch r="E198"/>
    <cellWatch r="E174"/>
    <cellWatch r="E160"/>
    <cellWatch r="E176"/>
    <cellWatch r="E178"/>
    <cellWatch r="D176"/>
    <cellWatch r="E161"/>
    <cellWatch r="E179"/>
    <cellWatch r="E157"/>
    <cellWatch r="E153"/>
    <cellWatch r="E167"/>
    <cellWatch r="E195"/>
    <cellWatch r="E193"/>
    <cellWatch r="E163"/>
    <cellWatch r="E187"/>
    <cellWatch r="E173"/>
    <cellWatch r="D160"/>
    <cellWatch r="E175"/>
    <cellWatch r="D175"/>
    <cellWatch r="E159"/>
    <cellWatch r="E212"/>
    <cellWatch r="E214"/>
    <cellWatch r="E201"/>
    <cellWatch r="E204"/>
    <cellWatch r="E216"/>
    <cellWatch r="E202"/>
    <cellWatch r="D201"/>
    <cellWatch r="E205"/>
    <cellWatch r="E217"/>
    <cellWatch r="E208"/>
    <cellWatch r="E218"/>
    <cellWatch r="E203"/>
    <cellWatch r="D193"/>
    <cellWatch r="E180"/>
    <cellWatch r="E171"/>
    <cellWatch r="E166"/>
    <cellWatch r="D163"/>
    <cellWatch r="E165"/>
    <cellWatch r="E213"/>
    <cellWatch r="E215"/>
    <cellWatch r="E219"/>
    <cellWatch r="C177"/>
    <cellWatch r="B135"/>
    <cellWatch r="D658"/>
    <cellWatch r="D104"/>
    <cellWatch r="D83"/>
    <cellWatch r="C149"/>
    <cellWatch r="C153"/>
    <cellWatch r="C151"/>
    <cellWatch r="C154"/>
    <cellWatch r="C155"/>
    <cellWatch r="B141"/>
    <cellWatch r="B132"/>
    <cellWatch r="B123"/>
    <cellWatch r="E156"/>
    <cellWatch r="F54"/>
    <cellWatch r="F27"/>
    <cellWatch r="F13"/>
    <cellWatch r="F30"/>
    <cellWatch r="F20"/>
    <cellWatch r="F45"/>
    <cellWatch r="F58"/>
    <cellWatch r="F81"/>
    <cellWatch r="F178"/>
    <cellWatch r="F187"/>
    <cellWatch r="F157"/>
    <cellWatch r="F161"/>
    <cellWatch r="E172"/>
    <cellWatch r="F159"/>
    <cellWatch r="F206"/>
    <cellWatch r="F168"/>
    <cellWatch r="D92"/>
    <cellWatch r="B113"/>
    <cellWatch r="D78"/>
    <cellWatch r="B104"/>
    <cellWatch r="D75"/>
    <cellWatch r="D103"/>
    <cellWatch r="D69"/>
    <cellWatch r="D79"/>
    <cellWatch r="B90"/>
    <cellWatch r="D55"/>
    <cellWatch r="D81"/>
    <cellWatch r="B81"/>
    <cellWatch r="D66"/>
    <cellWatch r="F60"/>
    <cellWatch r="F50"/>
    <cellWatch r="F62"/>
    <cellWatch r="F32"/>
    <cellWatch r="F11"/>
    <cellWatch r="F26"/>
    <cellWatch r="F55"/>
    <cellWatch r="F19"/>
    <cellWatch r="F51"/>
    <cellWatch r="E45"/>
    <cellWatch r="F47"/>
    <cellWatch r="F70"/>
    <cellWatch r="F49"/>
    <cellWatch r="E27"/>
    <cellWatch r="E13"/>
    <cellWatch r="E30"/>
    <cellWatch r="E20"/>
    <cellWatch r="E55"/>
    <cellWatch r="C81"/>
    <cellWatch r="B107"/>
    <cellWatch r="C72"/>
    <cellWatch r="B98"/>
    <cellWatch r="C78"/>
    <cellWatch r="C88"/>
    <cellWatch r="C64"/>
    <cellWatch r="C69"/>
    <cellWatch r="C79"/>
    <cellWatch r="C55"/>
    <cellWatch r="C66"/>
    <cellWatch r="B106"/>
    <cellWatch r="C71"/>
    <cellWatch r="B97"/>
    <cellWatch r="E61"/>
    <cellWatch r="D74"/>
    <cellWatch r="E12"/>
    <cellWatch r="E28"/>
    <cellWatch r="E19"/>
    <cellWatch r="D68"/>
    <cellWatch r="C74"/>
    <cellWatch r="C63"/>
    <cellWatch r="C68"/>
    <cellWatch r="B89"/>
    <cellWatch r="C54"/>
    <cellWatch r="B80"/>
    <cellWatch r="B114"/>
    <cellWatch r="B105"/>
    <cellWatch r="C70"/>
    <cellWatch r="B96"/>
    <cellWatch r="E51"/>
    <cellWatch r="E44"/>
    <cellWatch r="E11"/>
    <cellWatch r="E52"/>
    <cellWatch r="D46"/>
    <cellWatch r="D65"/>
    <cellWatch r="B100"/>
    <cellWatch r="E16"/>
    <cellWatch r="E22"/>
    <cellWatch r="D47"/>
    <cellWatch r="D57"/>
    <cellWatch r="D174"/>
    <cellWatch r="D165"/>
    <cellWatch r="E183"/>
    <cellWatch r="E162"/>
    <cellWatch r="D173"/>
    <cellWatch r="D164"/>
    <cellWatch r="D192"/>
    <cellWatch r="E206"/>
    <cellWatch r="D183"/>
    <cellWatch r="E207"/>
    <cellWatch r="D85"/>
    <cellWatch r="D53"/>
    <cellWatch r="D72"/>
    <cellWatch r="D147"/>
    <cellWatch r="F213"/>
    <cellWatch r="F216"/>
    <cellWatch r="D151"/>
    <cellWatch r="B138"/>
    <cellWatch r="B129"/>
    <cellWatch r="D71"/>
    <cellWatch r="F44"/>
    <cellWatch r="F28"/>
    <cellWatch r="C150"/>
    <cellWatch r="C152"/>
    <cellWatch r="C156"/>
    <cellWatch r="B142"/>
    <cellWatch r="B137"/>
    <cellWatch r="D162"/>
    <cellWatch r="D181"/>
    <cellWatch r="D172"/>
    <cellWatch r="B94"/>
    <cellWatch r="C59"/>
    <cellWatch r="B85"/>
    <cellWatch r="C53"/>
    <cellWatch r="C76"/>
    <cellWatch r="B76"/>
    <cellWatch r="C61"/>
    <cellWatch r="B136"/>
    <cellWatch r="D194"/>
    <cellWatch r="E199"/>
    <cellWatch r="D185"/>
    <cellWatch r="E220"/>
    <cellWatch r="E210"/>
    <cellWatch r="E222"/>
    <cellWatch r="E224"/>
    <cellWatch r="D212"/>
    <cellWatch r="E225"/>
    <cellWatch r="E226"/>
    <cellWatch r="E211"/>
    <cellWatch r="D203"/>
    <cellWatch r="E221"/>
    <cellWatch r="E223"/>
    <cellWatch r="E227"/>
    <cellWatch r="C157"/>
    <cellWatch r="C158"/>
    <cellWatch r="B144"/>
    <cellWatch r="F225"/>
    <cellWatch r="F226"/>
    <cellWatch r="D155"/>
    <cellWatch r="D156"/>
    <cellWatch r="C62"/>
    <cellWatch r="C67"/>
    <cellWatch r="B88"/>
    <cellWatch r="B79"/>
    <cellWatch r="D166"/>
    <cellWatch r="D157"/>
    <cellWatch r="F227"/>
    <cellWatch r="D149"/>
    <cellWatch r="B143"/>
    <cellWatch r="B102"/>
    <cellWatch r="B121"/>
    <cellWatch r="B112"/>
    <cellWatch r="E366"/>
    <cellWatch r="E659"/>
    <cellWatch r="E538"/>
    <cellWatch r="E660"/>
    <cellWatch r="E661"/>
    <cellWatch r="D538"/>
    <cellWatch r="D70"/>
    <cellWatch r="D187"/>
    <cellWatch r="D179"/>
    <cellWatch r="D178"/>
    <cellWatch r="D204"/>
    <cellWatch r="D196"/>
    <cellWatch r="C180"/>
    <cellWatch r="D661"/>
    <cellWatch r="B93"/>
    <cellWatch r="D58"/>
    <cellWatch r="B84"/>
    <cellWatch r="C58"/>
    <cellWatch r="B92"/>
    <cellWatch r="C57"/>
    <cellWatch r="B83"/>
    <cellWatch r="D48"/>
    <cellWatch r="B103"/>
    <cellWatch r="D49"/>
    <cellWatch r="D60"/>
    <cellWatch r="D177"/>
    <cellWatch r="D168"/>
    <cellWatch r="D167"/>
    <cellWatch r="D195"/>
    <cellWatch r="D186"/>
    <cellWatch r="E365"/>
    <cellWatch r="B75"/>
    <cellWatch r="E537"/>
    <cellWatch r="D537"/>
    <cellWatch r="C179"/>
    <cellWatch r="D660"/>
    <cellWatch r="F22"/>
    <cellWatch r="B91"/>
    <cellWatch r="C56"/>
    <cellWatch r="B82"/>
    <cellWatch r="E18"/>
    <cellWatch r="D59"/>
    <cellWatch r="D182"/>
    <cellWatch r="B95"/>
    <cellWatch r="C60"/>
    <cellWatch r="B86"/>
    <cellWatch r="B77"/>
    <cellWatch r="B139"/>
    <cellWatch r="D213"/>
    <cellWatch r="E228"/>
    <cellWatch r="C159"/>
    <cellWatch r="B145"/>
    <cellWatch r="D158"/>
    <cellWatch r="B87"/>
    <cellWatch r="B78"/>
    <cellWatch r="D214"/>
    <cellWatch r="D205"/>
    <cellWatch r="E229"/>
    <cellWatch r="C160"/>
    <cellWatch r="B146"/>
    <cellWatch r="F228"/>
    <cellWatch r="D159"/>
    <cellWatch r="F229"/>
    <cellWatch r="E368"/>
    <cellWatch r="E540"/>
    <cellWatch r="E662"/>
    <cellWatch r="E663"/>
    <cellWatch r="D540"/>
    <cellWatch r="D189"/>
    <cellWatch r="D180"/>
    <cellWatch r="D206"/>
    <cellWatch r="D198"/>
    <cellWatch r="C182"/>
    <cellWatch r="D663"/>
    <cellWatch r="D50"/>
    <cellWatch r="D51"/>
    <cellWatch r="D62"/>
    <cellWatch r="D170"/>
    <cellWatch r="D169"/>
    <cellWatch r="D197"/>
    <cellWatch r="D188"/>
    <cellWatch r="E367"/>
    <cellWatch r="E539"/>
    <cellWatch r="D539"/>
    <cellWatch r="C181"/>
    <cellWatch r="D662"/>
    <cellWatch r="D61"/>
    <cellWatch r="D215"/>
    <cellWatch r="E230"/>
    <cellWatch r="C161"/>
    <cellWatch r="B147"/>
    <cellWatch r="D216"/>
    <cellWatch r="D207"/>
    <cellWatch r="E231"/>
    <cellWatch r="C162"/>
    <cellWatch r="B148"/>
    <cellWatch r="F230"/>
    <cellWatch r="D161"/>
    <cellWatch r="E369"/>
    <cellWatch r="E541"/>
    <cellWatch r="E664"/>
    <cellWatch r="D541"/>
    <cellWatch r="D190"/>
    <cellWatch r="D199"/>
    <cellWatch r="C183"/>
    <cellWatch r="D664"/>
    <cellWatch r="D171"/>
  </cellWatch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Contrat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Maylane de Fromentel</dc:creator>
  <cp:lastModifiedBy>Martine BOOKER</cp:lastModifiedBy>
  <cp:lastPrinted>2024-01-30T18:57:12Z</cp:lastPrinted>
  <dcterms:created xsi:type="dcterms:W3CDTF">2017-03-15T16:33:08Z</dcterms:created>
  <dcterms:modified xsi:type="dcterms:W3CDTF">2024-02-26T10:31:17Z</dcterms:modified>
</cp:coreProperties>
</file>